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مكتب المدير العام\المجلدات الاحصائية 2022\المجلد14\"/>
    </mc:Choice>
  </mc:AlternateContent>
  <xr:revisionPtr revIDLastSave="0" documentId="13_ncr:1_{BEF37035-18DB-492B-BAC5-489EA3F4E549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ج 131 المتاح للاستهلاك 2017" sheetId="3" r:id="rId1"/>
    <sheet name="ج 131 المتاح للاستهلاك 2018" sheetId="8" r:id="rId2"/>
    <sheet name="ج 132 المتاح للاستهلاك2019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9" l="1"/>
  <c r="I26" i="9" s="1"/>
  <c r="F6" i="9" l="1"/>
  <c r="G28" i="9" l="1"/>
  <c r="D28" i="9"/>
  <c r="C28" i="9"/>
  <c r="B28" i="9"/>
  <c r="F27" i="9"/>
  <c r="I27" i="9" s="1"/>
  <c r="F25" i="9"/>
  <c r="I25" i="9" s="1"/>
  <c r="F24" i="9"/>
  <c r="I24" i="9" s="1"/>
  <c r="F23" i="9"/>
  <c r="I23" i="9" s="1"/>
  <c r="F22" i="9"/>
  <c r="I22" i="9" s="1"/>
  <c r="F21" i="9"/>
  <c r="I21" i="9" s="1"/>
  <c r="F20" i="9"/>
  <c r="I20" i="9" s="1"/>
  <c r="F19" i="9"/>
  <c r="I19" i="9" s="1"/>
  <c r="F18" i="9"/>
  <c r="I18" i="9" s="1"/>
  <c r="F17" i="9"/>
  <c r="I17" i="9" s="1"/>
  <c r="F16" i="9"/>
  <c r="I16" i="9" s="1"/>
  <c r="F15" i="9"/>
  <c r="I15" i="9" s="1"/>
  <c r="F14" i="9"/>
  <c r="I14" i="9" s="1"/>
  <c r="F13" i="9"/>
  <c r="I13" i="9" s="1"/>
  <c r="F12" i="9"/>
  <c r="I12" i="9" s="1"/>
  <c r="F11" i="9"/>
  <c r="I11" i="9" s="1"/>
  <c r="F10" i="9"/>
  <c r="I10" i="9" s="1"/>
  <c r="F9" i="9"/>
  <c r="I9" i="9" s="1"/>
  <c r="F8" i="9"/>
  <c r="I8" i="9" s="1"/>
  <c r="F7" i="9"/>
  <c r="I7" i="9" s="1"/>
  <c r="I6" i="9"/>
  <c r="K29" i="8"/>
  <c r="K8" i="8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6" i="3"/>
  <c r="J7" i="8"/>
  <c r="H8" i="8"/>
  <c r="F28" i="9" l="1"/>
  <c r="H28" i="9" s="1"/>
  <c r="H7" i="9"/>
  <c r="H9" i="9"/>
  <c r="H11" i="9"/>
  <c r="H13" i="9"/>
  <c r="H15" i="9"/>
  <c r="H17" i="9"/>
  <c r="H19" i="9"/>
  <c r="H21" i="9"/>
  <c r="H23" i="9"/>
  <c r="H25" i="9"/>
  <c r="H27" i="9"/>
  <c r="H6" i="9"/>
  <c r="H8" i="9"/>
  <c r="H10" i="9"/>
  <c r="H12" i="9"/>
  <c r="H14" i="9"/>
  <c r="H16" i="9"/>
  <c r="H18" i="9"/>
  <c r="H20" i="9"/>
  <c r="H22" i="9"/>
  <c r="H24" i="9"/>
  <c r="H26" i="9"/>
  <c r="J12" i="3"/>
  <c r="I29" i="8"/>
  <c r="I28" i="9" l="1"/>
  <c r="I12" i="3"/>
  <c r="K12" i="8" l="1"/>
  <c r="K18" i="8"/>
  <c r="K24" i="8"/>
  <c r="K25" i="8"/>
  <c r="K26" i="8"/>
  <c r="J8" i="8"/>
  <c r="H9" i="8"/>
  <c r="J9" i="8" s="1"/>
  <c r="H10" i="8"/>
  <c r="J10" i="8" s="1"/>
  <c r="H11" i="8"/>
  <c r="J11" i="8" s="1"/>
  <c r="H12" i="8"/>
  <c r="J12" i="8" s="1"/>
  <c r="H13" i="8"/>
  <c r="J13" i="8" s="1"/>
  <c r="H14" i="8"/>
  <c r="J14" i="8" s="1"/>
  <c r="H15" i="8"/>
  <c r="J15" i="8" s="1"/>
  <c r="H16" i="8"/>
  <c r="J16" i="8" s="1"/>
  <c r="H17" i="8"/>
  <c r="J17" i="8" s="1"/>
  <c r="H18" i="8"/>
  <c r="J18" i="8" s="1"/>
  <c r="H19" i="8"/>
  <c r="J19" i="8" s="1"/>
  <c r="H20" i="8"/>
  <c r="J20" i="8" s="1"/>
  <c r="H21" i="8"/>
  <c r="H22" i="8"/>
  <c r="J22" i="8" s="1"/>
  <c r="H23" i="8"/>
  <c r="J23" i="8" s="1"/>
  <c r="H24" i="8"/>
  <c r="J24" i="8" s="1"/>
  <c r="H25" i="8"/>
  <c r="J25" i="8" s="1"/>
  <c r="H26" i="8"/>
  <c r="J26" i="8" s="1"/>
  <c r="H27" i="8"/>
  <c r="J27" i="8" s="1"/>
  <c r="H28" i="8"/>
  <c r="J28" i="8" s="1"/>
  <c r="H7" i="8"/>
  <c r="J6" i="3"/>
  <c r="K7" i="8" l="1"/>
  <c r="K17" i="8"/>
  <c r="K11" i="8"/>
  <c r="J21" i="8"/>
  <c r="K21" i="8"/>
  <c r="K16" i="8"/>
  <c r="K10" i="8"/>
  <c r="K23" i="8"/>
  <c r="K15" i="8"/>
  <c r="K9" i="8"/>
  <c r="K28" i="8"/>
  <c r="K22" i="8"/>
  <c r="K14" i="8"/>
  <c r="K27" i="8"/>
  <c r="K19" i="8"/>
  <c r="K13" i="8"/>
  <c r="K20" i="8"/>
  <c r="F29" i="8"/>
  <c r="E29" i="8"/>
  <c r="D29" i="8"/>
  <c r="H29" i="8" l="1"/>
  <c r="J29" i="8" s="1"/>
  <c r="H28" i="3"/>
  <c r="E28" i="3"/>
  <c r="D28" i="3"/>
  <c r="C28" i="3"/>
  <c r="J24" i="3" l="1"/>
  <c r="J27" i="3" l="1"/>
  <c r="J25" i="3"/>
  <c r="J21" i="3"/>
  <c r="J20" i="3"/>
  <c r="J17" i="3"/>
  <c r="J16" i="3"/>
  <c r="J15" i="3"/>
  <c r="J13" i="3"/>
  <c r="J9" i="3"/>
  <c r="J8" i="3"/>
  <c r="I18" i="3" l="1"/>
  <c r="J18" i="3"/>
  <c r="I26" i="3"/>
  <c r="J26" i="3"/>
  <c r="I22" i="3"/>
  <c r="J22" i="3"/>
  <c r="I10" i="3"/>
  <c r="J10" i="3"/>
  <c r="I23" i="3"/>
  <c r="J23" i="3"/>
  <c r="I11" i="3"/>
  <c r="J11" i="3"/>
  <c r="I19" i="3"/>
  <c r="J19" i="3"/>
  <c r="I7" i="3"/>
  <c r="J7" i="3"/>
  <c r="I14" i="3"/>
  <c r="J14" i="3"/>
  <c r="G28" i="3"/>
  <c r="I16" i="3"/>
  <c r="I20" i="3"/>
  <c r="I24" i="3"/>
  <c r="I15" i="3"/>
  <c r="I27" i="3"/>
  <c r="I9" i="3"/>
  <c r="I13" i="3"/>
  <c r="I17" i="3"/>
  <c r="I21" i="3"/>
  <c r="I25" i="3"/>
  <c r="I28" i="3" l="1"/>
  <c r="J28" i="3"/>
</calcChain>
</file>

<file path=xl/sharedStrings.xml><?xml version="1.0" encoding="utf-8"?>
<sst xmlns="http://schemas.openxmlformats.org/spreadsheetml/2006/main" count="281" uniqueCount="78">
  <si>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</si>
  <si>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</si>
  <si>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</si>
  <si>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</si>
  <si>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</si>
  <si>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</si>
  <si>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</si>
  <si>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</si>
  <si>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</si>
  <si>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</si>
  <si>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</si>
  <si>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</si>
  <si>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</si>
  <si>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</si>
  <si>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</si>
  <si>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</si>
  <si>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</si>
  <si>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</si>
  <si>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</si>
  <si>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</si>
  <si>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</si>
  <si>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</si>
  <si>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</si>
  <si>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</si>
  <si>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</si>
  <si>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</si>
  <si>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</si>
  <si>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</si>
  <si>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</si>
  <si>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</si>
  <si>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</si>
  <si>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</si>
  <si>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</si>
  <si>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</si>
  <si>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</si>
  <si>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</si>
  <si>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</si>
  <si>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</si>
  <si>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</si>
  <si>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</si>
  <si>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</si>
  <si>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</si>
  <si>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</si>
  <si>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</si>
  <si>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</si>
  <si>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</si>
  <si>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</si>
  <si>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</si>
  <si>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Quantity (Q) :1000 Ton</t>
  </si>
  <si>
    <t>S S R (Self Sufficiency):%</t>
  </si>
  <si>
    <t>الإنتاج</t>
  </si>
  <si>
    <t>Production</t>
  </si>
  <si>
    <t>Export</t>
  </si>
  <si>
    <t>الصادرات</t>
  </si>
  <si>
    <t>Import</t>
  </si>
  <si>
    <t>الواردات</t>
  </si>
  <si>
    <t>Re export</t>
  </si>
  <si>
    <t>إعادة الصادر</t>
  </si>
  <si>
    <t>Av. for consump</t>
  </si>
  <si>
    <t>المتاح للاستهلاك</t>
  </si>
  <si>
    <t>Population</t>
  </si>
  <si>
    <t>عدد السكان</t>
  </si>
  <si>
    <t>Av. Per capita</t>
  </si>
  <si>
    <t>متوسط نصيب الفرد</t>
  </si>
  <si>
    <t>S.S.R</t>
  </si>
  <si>
    <t>نسبة الإكتفاء الذاتي</t>
  </si>
  <si>
    <t>الكمية: ألف طن    عدد السكان: ألف نسمة   متوسط نصيب الفرد : كيلو جرام</t>
  </si>
  <si>
    <t>Population:(1000 Persons)</t>
  </si>
  <si>
    <t xml:space="preserve"> </t>
  </si>
  <si>
    <t xml:space="preserve"> فلسطين</t>
  </si>
  <si>
    <t>-</t>
  </si>
  <si>
    <t>جدول (131) المتاح للاستهلاك من المنتجات السمكية، 2017</t>
  </si>
  <si>
    <t>TABLE (132) FISH AVAILABLE   FOR CONSUMPTION , 2018</t>
  </si>
  <si>
    <t>TABLE (131) FISH AVAILABLE   FOR CONSUMPTION , 2017</t>
  </si>
  <si>
    <t xml:space="preserve">البحرين </t>
  </si>
  <si>
    <t>جدول (132) المتاح للاستهلاك من المنتجات السمكية، 2019</t>
  </si>
  <si>
    <t>جدول (131) المتاح للاستهلاك من المنتجات السمكية، 2018</t>
  </si>
  <si>
    <t>TABLE (131) FISH AVAILABLE   FOR CONSUMPTION 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</si>
</sst>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charset val="178"/>
      <scheme val="minor"/>
    </font>
    <font>
      <sz val="11"/>
      <color rgb="FF00B0F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0"/>
      <name val="Arabic Transparent"/>
      <charset val="178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2" borderId="7" xfId="0" applyFont="1" applyFill="1" applyBorder="1" applyAlignment="1">
      <alignment vertical="center" readingOrder="1"/>
    </xf>
    <xf numFmtId="0" fontId="9" fillId="2" borderId="9" xfId="0" applyFont="1" applyFill="1" applyBorder="1" applyAlignment="1">
      <alignment horizontal="center" readingOrder="1"/>
    </xf>
    <xf numFmtId="0" fontId="9" fillId="2" borderId="10" xfId="0" applyFont="1" applyFill="1" applyBorder="1" applyAlignment="1">
      <alignment horizontal="center" readingOrder="1"/>
    </xf>
    <xf numFmtId="0" fontId="9" fillId="2" borderId="11" xfId="0" applyFont="1" applyFill="1" applyBorder="1" applyAlignment="1">
      <alignment vertical="center" readingOrder="1"/>
    </xf>
    <xf numFmtId="0" fontId="8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center" readingOrder="2"/>
    </xf>
    <xf numFmtId="0" fontId="9" fillId="2" borderId="5" xfId="0" applyFont="1" applyFill="1" applyBorder="1" applyAlignment="1">
      <alignment readingOrder="2"/>
    </xf>
    <xf numFmtId="0" fontId="9" fillId="2" borderId="6" xfId="0" applyFont="1" applyFill="1" applyBorder="1" applyAlignment="1">
      <alignment readingOrder="2"/>
    </xf>
    <xf numFmtId="0" fontId="9" fillId="2" borderId="7" xfId="0" applyFont="1" applyFill="1" applyBorder="1" applyAlignment="1">
      <alignment horizontal="center" vertical="center" readingOrder="2"/>
    </xf>
    <xf numFmtId="0" fontId="9" fillId="2" borderId="11" xfId="0" applyFont="1" applyFill="1" applyBorder="1" applyAlignment="1">
      <alignment horizontal="center" vertical="center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 readingOrder="2"/>
    </xf>
    <xf numFmtId="0" fontId="9" fillId="2" borderId="5" xfId="0" applyFont="1" applyFill="1" applyBorder="1" applyAlignment="1">
      <alignment horizontal="center" readingOrder="2"/>
    </xf>
    <xf numFmtId="0" fontId="9" fillId="2" borderId="6" xfId="0" applyFont="1" applyFill="1" applyBorder="1" applyAlignment="1">
      <alignment horizontal="center" readingOrder="2"/>
    </xf>
  </cellXfs>
  <cellStyles count="19">
    <cellStyle name="Normal" xfId="0" builtinId="0"/>
    <cellStyle name="Normal 10" xfId="2" xr:uid="{00000000-0005-0000-0000-000001000000}"/>
    <cellStyle name="Normal 13" xfId="4" xr:uid="{E06E29C2-C474-4DC9-AF36-E720D175CB46}"/>
    <cellStyle name="Normal 16" xfId="5" xr:uid="{746CA9E6-3A19-4498-A050-829335E8E402}"/>
    <cellStyle name="Normal 19" xfId="6" xr:uid="{43701261-6BC7-4FF7-A736-E22813860599}"/>
    <cellStyle name="Normal 2 2 2" xfId="1" xr:uid="{00000000-0005-0000-0000-000002000000}"/>
    <cellStyle name="Normal 22" xfId="7" xr:uid="{8B0EFA63-7563-40D7-8FB0-015ABAA598DB}"/>
    <cellStyle name="Normal 24" xfId="8" xr:uid="{DE03B804-1E62-4803-8708-B33DEEFFD5B6}"/>
    <cellStyle name="Normal 27" xfId="9" xr:uid="{420A4BB3-47B6-4A79-83FF-D89E94587E1D}"/>
    <cellStyle name="Normal 30" xfId="10" xr:uid="{DBF91A53-1C3B-4623-AADD-94F518088E5F}"/>
    <cellStyle name="Normal 33" xfId="11" xr:uid="{CE3B7B3A-F3BA-4EC0-8F1A-32142024ECE5}"/>
    <cellStyle name="Normal 36" xfId="12" xr:uid="{69C58CB0-242D-4339-B8C0-C1DD8CE7E941}"/>
    <cellStyle name="Normal 39" xfId="13" xr:uid="{DDBFBB79-8D53-4A83-8379-4A1B53AF42CE}"/>
    <cellStyle name="Normal 42" xfId="14" xr:uid="{FF0E5CD0-0F6D-48E9-B323-D83C8AD27B2F}"/>
    <cellStyle name="Normal 45" xfId="15" xr:uid="{1F186288-9934-4B8B-8580-7288C45826CD}"/>
    <cellStyle name="Normal 48" xfId="16" xr:uid="{DB6C2F1E-1701-4C34-9D86-9AE6613F0AA9}"/>
    <cellStyle name="Normal 51" xfId="17" xr:uid="{26F38363-D8F9-44BD-A4D1-F624438A9813}"/>
    <cellStyle name="Normal 54" xfId="18" xr:uid="{76FA9CB0-A820-470C-933A-168EF4E95352}"/>
    <cellStyle name="Normal 7" xfId="3" xr:uid="{92CB2826-C1F8-4DFF-8B1D-620B4D6F160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8"/>
  <sheetViews>
    <sheetView rightToLeft="1" workbookViewId="0">
      <selection activeCell="C26" sqref="C26"/>
    </sheetView>
  </sheetViews>
  <sheetFormatPr defaultRowHeight="15" x14ac:dyDescent="0.25"/>
  <cols>
    <col min="2" max="2" width="9.140625" customWidth="1"/>
    <col min="3" max="3" width="12.85546875" customWidth="1"/>
    <col min="4" max="4" width="15.85546875" customWidth="1"/>
    <col min="5" max="5" width="11.28515625" customWidth="1"/>
    <col min="6" max="6" width="15.140625" customWidth="1"/>
    <col min="7" max="7" width="17.140625" customWidth="1"/>
    <col min="8" max="8" width="14.28515625" customWidth="1"/>
    <col min="9" max="9" width="15.85546875" customWidth="1"/>
    <col min="10" max="10" width="9.85546875" customWidth="1"/>
    <col min="11" max="11" width="18" customWidth="1"/>
  </cols>
  <sheetData>
    <row r="1" spans="2:14" x14ac:dyDescent="0.25">
      <c r="F1" t="s">
        <v>68</v>
      </c>
    </row>
    <row r="2" spans="2:14" x14ac:dyDescent="0.25">
      <c r="B2" t="s">
        <v>71</v>
      </c>
      <c r="K2" t="s">
        <v>73</v>
      </c>
    </row>
    <row r="3" spans="2:14" ht="15.75" thickBot="1" x14ac:dyDescent="0.3">
      <c r="B3" t="s">
        <v>66</v>
      </c>
      <c r="G3" t="s">
        <v>49</v>
      </c>
      <c r="I3" t="s">
        <v>67</v>
      </c>
      <c r="K3" t="s">
        <v>48</v>
      </c>
    </row>
    <row r="4" spans="2:14" x14ac:dyDescent="0.25">
      <c r="B4" s="26" t="s">
        <v>0</v>
      </c>
      <c r="C4" s="28" t="s">
        <v>50</v>
      </c>
      <c r="D4" s="29" t="s">
        <v>53</v>
      </c>
      <c r="E4" s="28" t="s">
        <v>55</v>
      </c>
      <c r="F4" s="29" t="s">
        <v>57</v>
      </c>
      <c r="G4" s="16" t="s">
        <v>59</v>
      </c>
      <c r="H4" s="26" t="s">
        <v>61</v>
      </c>
      <c r="I4" s="28" t="s">
        <v>63</v>
      </c>
      <c r="J4" s="29" t="s">
        <v>65</v>
      </c>
      <c r="K4" s="24" t="s">
        <v>1</v>
      </c>
    </row>
    <row r="5" spans="2:14" ht="26.25" customHeight="1" thickBot="1" x14ac:dyDescent="0.3">
      <c r="B5" s="27"/>
      <c r="C5" s="17" t="s">
        <v>51</v>
      </c>
      <c r="D5" s="17" t="s">
        <v>52</v>
      </c>
      <c r="E5" s="17" t="s">
        <v>54</v>
      </c>
      <c r="F5" s="18" t="s">
        <v>56</v>
      </c>
      <c r="G5" s="19" t="s">
        <v>58</v>
      </c>
      <c r="H5" s="27" t="s">
        <v>60</v>
      </c>
      <c r="I5" s="17" t="s">
        <v>62</v>
      </c>
      <c r="J5" s="17" t="s">
        <v>64</v>
      </c>
      <c r="K5" s="25"/>
    </row>
    <row r="6" spans="2:14" x14ac:dyDescent="0.25">
      <c r="B6" s="5" t="s">
        <v>2</v>
      </c>
      <c r="C6" s="4">
        <v>2.5404</v>
      </c>
      <c r="D6" s="4">
        <v>0.96099999999999997</v>
      </c>
      <c r="E6" s="4">
        <v>28.353000000000002</v>
      </c>
      <c r="F6" s="13" t="s">
        <v>70</v>
      </c>
      <c r="G6" s="4">
        <f>C6+E6-D6</f>
        <v>29.932400000000001</v>
      </c>
      <c r="H6" s="4">
        <v>9905.0300000000007</v>
      </c>
      <c r="I6" s="4">
        <v>3.7000000000000002E-3</v>
      </c>
      <c r="J6" s="4">
        <f>C6/G6*100</f>
        <v>8.4871243201347042</v>
      </c>
      <c r="K6" s="4" t="s">
        <v>3</v>
      </c>
    </row>
    <row r="7" spans="2:14" x14ac:dyDescent="0.25">
      <c r="B7" s="5" t="s">
        <v>4</v>
      </c>
      <c r="C7" s="4">
        <v>75.286994760557846</v>
      </c>
      <c r="D7" s="4">
        <v>25.396011999999999</v>
      </c>
      <c r="E7" s="4">
        <v>205.989</v>
      </c>
      <c r="F7" s="13" t="s">
        <v>70</v>
      </c>
      <c r="G7" s="4">
        <f t="shared" ref="G7:G27" si="0">C7+E7-D7</f>
        <v>255.87998276055788</v>
      </c>
      <c r="H7" s="4">
        <v>9400</v>
      </c>
      <c r="I7" s="4">
        <f>G7/H7*1000</f>
        <v>27.221274761761478</v>
      </c>
      <c r="J7" s="4">
        <f>C7/G7*100</f>
        <v>29.422776236079539</v>
      </c>
      <c r="K7" s="4" t="s">
        <v>5</v>
      </c>
      <c r="N7" t="s">
        <v>68</v>
      </c>
    </row>
    <row r="8" spans="2:14" x14ac:dyDescent="0.25">
      <c r="B8" s="5" t="s">
        <v>6</v>
      </c>
      <c r="C8" s="4">
        <v>19.870591640000004</v>
      </c>
      <c r="D8" s="4">
        <v>13.01</v>
      </c>
      <c r="E8" s="4">
        <v>17.725000000000001</v>
      </c>
      <c r="F8" s="13" t="s">
        <v>70</v>
      </c>
      <c r="G8" s="4">
        <f t="shared" si="0"/>
        <v>24.585591640000011</v>
      </c>
      <c r="H8" s="4">
        <v>1490</v>
      </c>
      <c r="I8" s="4">
        <v>1.6429292832799099E-2</v>
      </c>
      <c r="J8" s="4">
        <f t="shared" ref="J8:J27" si="1">C8/G8*100</f>
        <v>80.822100728587529</v>
      </c>
      <c r="K8" s="4" t="s">
        <v>7</v>
      </c>
    </row>
    <row r="9" spans="2:14" x14ac:dyDescent="0.25">
      <c r="B9" s="5" t="s">
        <v>8</v>
      </c>
      <c r="C9" s="4">
        <v>127.764</v>
      </c>
      <c r="D9" s="4">
        <v>18.945550961384065</v>
      </c>
      <c r="E9" s="4">
        <v>26.911472576855875</v>
      </c>
      <c r="F9" s="13" t="s">
        <v>70</v>
      </c>
      <c r="G9" s="4">
        <f t="shared" si="0"/>
        <v>135.7299216154718</v>
      </c>
      <c r="H9" s="4">
        <v>11530</v>
      </c>
      <c r="I9" s="4">
        <f t="shared" ref="I9:I10" si="2">G9/H9*1000</f>
        <v>11.771892594576913</v>
      </c>
      <c r="J9" s="4">
        <f t="shared" si="1"/>
        <v>94.131049719427693</v>
      </c>
      <c r="K9" s="4" t="s">
        <v>9</v>
      </c>
    </row>
    <row r="10" spans="2:14" x14ac:dyDescent="0.25">
      <c r="B10" s="5" t="s">
        <v>10</v>
      </c>
      <c r="C10" s="4">
        <v>108.30003699999996</v>
      </c>
      <c r="D10" s="4">
        <v>3.085</v>
      </c>
      <c r="E10" s="4">
        <v>40.306851000000009</v>
      </c>
      <c r="F10" s="13" t="s">
        <v>70</v>
      </c>
      <c r="G10" s="4">
        <f t="shared" si="0"/>
        <v>145.52188799999996</v>
      </c>
      <c r="H10" s="4">
        <v>41721</v>
      </c>
      <c r="I10" s="4">
        <f t="shared" si="2"/>
        <v>3.4879769900050328</v>
      </c>
      <c r="J10" s="4">
        <f t="shared" si="1"/>
        <v>74.42181962345073</v>
      </c>
      <c r="K10" s="4" t="s">
        <v>11</v>
      </c>
    </row>
    <row r="11" spans="2:14" x14ac:dyDescent="0.25">
      <c r="B11" s="5" t="s">
        <v>12</v>
      </c>
      <c r="C11" s="4">
        <v>3.9432999999999998</v>
      </c>
      <c r="D11" s="4">
        <v>0</v>
      </c>
      <c r="E11" s="4">
        <v>0.44800000000000001</v>
      </c>
      <c r="F11" s="13" t="s">
        <v>70</v>
      </c>
      <c r="G11" s="4">
        <f t="shared" si="0"/>
        <v>4.3913000000000002</v>
      </c>
      <c r="H11" s="4">
        <v>828.14700000000005</v>
      </c>
      <c r="I11" s="4">
        <f t="shared" ref="I11:I13" si="3">G11/H11*1000</f>
        <v>5.3025610187563315</v>
      </c>
      <c r="J11" s="4">
        <f t="shared" si="1"/>
        <v>89.7980097009997</v>
      </c>
      <c r="K11" s="4" t="s">
        <v>13</v>
      </c>
    </row>
    <row r="12" spans="2:14" x14ac:dyDescent="0.25">
      <c r="B12" s="5" t="s">
        <v>14</v>
      </c>
      <c r="C12" s="4">
        <v>2.012</v>
      </c>
      <c r="D12" s="4">
        <v>6.898696878342897E-2</v>
      </c>
      <c r="E12" s="4">
        <v>6.0999999999999999E-2</v>
      </c>
      <c r="F12" s="13" t="s">
        <v>70</v>
      </c>
      <c r="G12" s="4">
        <f t="shared" si="0"/>
        <v>2.0040130312165712</v>
      </c>
      <c r="H12" s="4">
        <v>960</v>
      </c>
      <c r="I12" s="4">
        <f>G12/H12*1000</f>
        <v>2.0875135741839284</v>
      </c>
      <c r="J12" s="4">
        <f>C12/G12*100</f>
        <v>100.39854874489416</v>
      </c>
      <c r="K12" s="4" t="s">
        <v>15</v>
      </c>
    </row>
    <row r="13" spans="2:14" x14ac:dyDescent="0.25">
      <c r="B13" s="5" t="s">
        <v>16</v>
      </c>
      <c r="C13" s="4">
        <v>123.00252400000001</v>
      </c>
      <c r="D13" s="4">
        <v>60.963999999999999</v>
      </c>
      <c r="E13" s="4">
        <v>175.583</v>
      </c>
      <c r="F13" s="13" t="s">
        <v>70</v>
      </c>
      <c r="G13" s="4">
        <f t="shared" si="0"/>
        <v>237.62152400000002</v>
      </c>
      <c r="H13" s="4">
        <v>32940</v>
      </c>
      <c r="I13" s="4">
        <f t="shared" si="3"/>
        <v>7.2137681845780213</v>
      </c>
      <c r="J13" s="4">
        <f t="shared" si="1"/>
        <v>51.764049792055033</v>
      </c>
      <c r="K13" s="4" t="s">
        <v>17</v>
      </c>
    </row>
    <row r="14" spans="2:14" x14ac:dyDescent="0.25">
      <c r="B14" s="5" t="s">
        <v>18</v>
      </c>
      <c r="C14" s="4">
        <v>48.39</v>
      </c>
      <c r="D14" s="4">
        <v>3.77</v>
      </c>
      <c r="E14" s="4">
        <v>0.29289655172413798</v>
      </c>
      <c r="F14" s="13" t="s">
        <v>70</v>
      </c>
      <c r="G14" s="4">
        <f t="shared" si="0"/>
        <v>44.912896551724138</v>
      </c>
      <c r="H14" s="4">
        <v>40782.741999999998</v>
      </c>
      <c r="I14" s="4">
        <f t="shared" ref="I14" si="4">G14/H14*1000</f>
        <v>1.1012721153404581</v>
      </c>
      <c r="J14" s="4">
        <f t="shared" si="1"/>
        <v>107.74188198766348</v>
      </c>
      <c r="K14" s="4" t="s">
        <v>19</v>
      </c>
    </row>
    <row r="15" spans="2:14" x14ac:dyDescent="0.25">
      <c r="B15" s="5" t="s">
        <v>20</v>
      </c>
      <c r="C15" s="4">
        <v>4.7249999999999996</v>
      </c>
      <c r="D15" s="4">
        <v>6.0999999999999999E-2</v>
      </c>
      <c r="E15" s="4">
        <v>3.32</v>
      </c>
      <c r="F15" s="13" t="s">
        <v>70</v>
      </c>
      <c r="G15" s="4">
        <f t="shared" si="0"/>
        <v>7.984</v>
      </c>
      <c r="H15" s="4">
        <v>18270</v>
      </c>
      <c r="I15" s="4">
        <f t="shared" ref="I15:I17" si="5">G15/H15*1000</f>
        <v>0.43700054734537491</v>
      </c>
      <c r="J15" s="4">
        <f t="shared" si="1"/>
        <v>59.180861723446888</v>
      </c>
      <c r="K15" s="4" t="s">
        <v>21</v>
      </c>
    </row>
    <row r="16" spans="2:14" ht="15.75" x14ac:dyDescent="0.25">
      <c r="B16" s="5" t="s">
        <v>22</v>
      </c>
      <c r="C16" s="4">
        <v>30</v>
      </c>
      <c r="D16" s="4">
        <v>9.3770000000000007</v>
      </c>
      <c r="E16" s="4">
        <v>0.48399999999999999</v>
      </c>
      <c r="F16" s="13" t="s">
        <v>70</v>
      </c>
      <c r="G16" s="4">
        <f t="shared" si="0"/>
        <v>21.106999999999999</v>
      </c>
      <c r="H16" s="4">
        <v>14740</v>
      </c>
      <c r="I16" s="4">
        <f t="shared" si="5"/>
        <v>1.4319538670284939</v>
      </c>
      <c r="J16" s="4">
        <f t="shared" si="1"/>
        <v>142.13294167811628</v>
      </c>
      <c r="K16" s="4" t="s">
        <v>23</v>
      </c>
      <c r="M16" s="21"/>
    </row>
    <row r="17" spans="2:11" x14ac:dyDescent="0.25">
      <c r="B17" s="5" t="s">
        <v>24</v>
      </c>
      <c r="C17" s="4">
        <v>47.486990000000006</v>
      </c>
      <c r="D17" s="4">
        <v>5.6000000000000001E-2</v>
      </c>
      <c r="E17" s="4">
        <v>49.226000000000006</v>
      </c>
      <c r="F17" s="13" t="s">
        <v>70</v>
      </c>
      <c r="G17" s="4">
        <f t="shared" si="0"/>
        <v>96.656990000000022</v>
      </c>
      <c r="H17" s="4">
        <v>37139.519</v>
      </c>
      <c r="I17" s="4">
        <f t="shared" si="5"/>
        <v>2.6025374749737611</v>
      </c>
      <c r="J17" s="4">
        <f t="shared" si="1"/>
        <v>49.129390435187354</v>
      </c>
      <c r="K17" s="4" t="s">
        <v>25</v>
      </c>
    </row>
    <row r="18" spans="2:11" x14ac:dyDescent="0.25">
      <c r="B18" s="5" t="s">
        <v>26</v>
      </c>
      <c r="C18" s="4">
        <v>347.61772854774364</v>
      </c>
      <c r="D18" s="4">
        <v>196.71110627300001</v>
      </c>
      <c r="E18" s="4">
        <v>28.489214</v>
      </c>
      <c r="F18" s="13" t="s">
        <v>70</v>
      </c>
      <c r="G18" s="4">
        <f t="shared" si="0"/>
        <v>179.39583627474363</v>
      </c>
      <c r="H18" s="4">
        <v>4560</v>
      </c>
      <c r="I18" s="4">
        <f t="shared" ref="I18:I23" si="6">G18/H18*1000</f>
        <v>39.341192165513952</v>
      </c>
      <c r="J18" s="4">
        <f t="shared" si="1"/>
        <v>193.77134707595397</v>
      </c>
      <c r="K18" s="4" t="s">
        <v>27</v>
      </c>
    </row>
    <row r="19" spans="2:11" x14ac:dyDescent="0.25">
      <c r="B19" s="5" t="s">
        <v>28</v>
      </c>
      <c r="C19" s="4">
        <v>3.8253529999999989</v>
      </c>
      <c r="D19" s="4">
        <v>0</v>
      </c>
      <c r="E19" s="4">
        <v>3.9390000000000001</v>
      </c>
      <c r="F19" s="13" t="s">
        <v>70</v>
      </c>
      <c r="G19" s="4">
        <f t="shared" si="0"/>
        <v>7.7643529999999989</v>
      </c>
      <c r="H19" s="4">
        <v>4705.8549999999996</v>
      </c>
      <c r="I19" s="4">
        <f t="shared" si="6"/>
        <v>1.6499346027448782</v>
      </c>
      <c r="J19" s="4">
        <f t="shared" si="1"/>
        <v>49.268148936556585</v>
      </c>
      <c r="K19" s="4" t="s">
        <v>29</v>
      </c>
    </row>
    <row r="20" spans="2:11" x14ac:dyDescent="0.25">
      <c r="B20" s="5" t="s">
        <v>30</v>
      </c>
      <c r="C20" s="4">
        <v>15.368</v>
      </c>
      <c r="D20" s="4">
        <v>0.66689999999999994</v>
      </c>
      <c r="E20" s="4">
        <v>30.254999999999999</v>
      </c>
      <c r="F20" s="13" t="s">
        <v>70</v>
      </c>
      <c r="G20" s="4">
        <f t="shared" si="0"/>
        <v>44.956099999999999</v>
      </c>
      <c r="H20" s="4">
        <v>2545.8200000000002</v>
      </c>
      <c r="I20" s="4">
        <f t="shared" si="6"/>
        <v>17.658789702335589</v>
      </c>
      <c r="J20" s="4">
        <f t="shared" si="1"/>
        <v>34.184459950929906</v>
      </c>
      <c r="K20" s="4" t="s">
        <v>31</v>
      </c>
    </row>
    <row r="21" spans="2:11" x14ac:dyDescent="0.25">
      <c r="B21" s="5" t="s">
        <v>32</v>
      </c>
      <c r="C21" s="4">
        <v>4.1714989999999998</v>
      </c>
      <c r="D21" s="4">
        <v>0.18099999999999999</v>
      </c>
      <c r="E21" s="4">
        <v>34.119999999999997</v>
      </c>
      <c r="F21" s="13" t="s">
        <v>70</v>
      </c>
      <c r="G21" s="4">
        <f t="shared" si="0"/>
        <v>38.110498999999997</v>
      </c>
      <c r="H21" s="4">
        <v>4140</v>
      </c>
      <c r="I21" s="4">
        <f t="shared" si="6"/>
        <v>9.2054345410628002</v>
      </c>
      <c r="J21" s="4">
        <f t="shared" si="1"/>
        <v>10.94580000120177</v>
      </c>
      <c r="K21" s="4" t="s">
        <v>33</v>
      </c>
    </row>
    <row r="22" spans="2:11" x14ac:dyDescent="0.25">
      <c r="B22" s="5" t="s">
        <v>34</v>
      </c>
      <c r="C22" s="4">
        <v>4.83</v>
      </c>
      <c r="D22" s="4">
        <v>0.11799999999999999</v>
      </c>
      <c r="E22" s="4">
        <v>24.78</v>
      </c>
      <c r="F22" s="13" t="s">
        <v>70</v>
      </c>
      <c r="G22" s="4">
        <f t="shared" si="0"/>
        <v>29.492000000000001</v>
      </c>
      <c r="H22" s="4">
        <v>6819.3729999999996</v>
      </c>
      <c r="I22" s="4">
        <f t="shared" si="6"/>
        <v>4.3247377728128384</v>
      </c>
      <c r="J22" s="4">
        <f t="shared" si="1"/>
        <v>16.377322663773228</v>
      </c>
      <c r="K22" s="4" t="s">
        <v>35</v>
      </c>
    </row>
    <row r="23" spans="2:11" x14ac:dyDescent="0.25">
      <c r="B23" s="5" t="s">
        <v>36</v>
      </c>
      <c r="C23" s="4">
        <v>32.01</v>
      </c>
      <c r="D23" s="4">
        <v>3.5870000000000002</v>
      </c>
      <c r="E23" s="4">
        <v>4.4119999999999999</v>
      </c>
      <c r="F23" s="13" t="s">
        <v>70</v>
      </c>
      <c r="G23" s="4">
        <f t="shared" si="0"/>
        <v>32.834999999999994</v>
      </c>
      <c r="H23" s="4">
        <v>6370</v>
      </c>
      <c r="I23" s="4">
        <f t="shared" si="6"/>
        <v>5.1546310832025108</v>
      </c>
      <c r="J23" s="4">
        <f t="shared" si="1"/>
        <v>97.487437185929664</v>
      </c>
      <c r="K23" s="4" t="s">
        <v>37</v>
      </c>
    </row>
    <row r="24" spans="2:11" x14ac:dyDescent="0.25">
      <c r="B24" s="5" t="s">
        <v>38</v>
      </c>
      <c r="C24" s="4">
        <v>1825.9580000000001</v>
      </c>
      <c r="D24" s="4">
        <v>34.409999999999997</v>
      </c>
      <c r="E24" s="4">
        <v>453.40899999999999</v>
      </c>
      <c r="F24" s="13" t="s">
        <v>70</v>
      </c>
      <c r="G24" s="4">
        <f t="shared" si="0"/>
        <v>2244.9570000000003</v>
      </c>
      <c r="H24" s="4">
        <v>96279</v>
      </c>
      <c r="I24" s="4">
        <f>G24/H24*1000</f>
        <v>23.317203128408067</v>
      </c>
      <c r="J24" s="4">
        <f t="shared" si="1"/>
        <v>81.335989954373275</v>
      </c>
      <c r="K24" s="4" t="s">
        <v>39</v>
      </c>
    </row>
    <row r="25" spans="2:11" x14ac:dyDescent="0.25">
      <c r="B25" s="5" t="s">
        <v>40</v>
      </c>
      <c r="C25" s="4">
        <v>1385.0366416949996</v>
      </c>
      <c r="D25" s="4">
        <v>366.59</v>
      </c>
      <c r="E25" s="4">
        <v>67.751999999999995</v>
      </c>
      <c r="F25" s="13" t="s">
        <v>70</v>
      </c>
      <c r="G25" s="4">
        <f t="shared" si="0"/>
        <v>1086.1986416949997</v>
      </c>
      <c r="H25" s="4">
        <v>35740</v>
      </c>
      <c r="I25" s="4">
        <f>G25/H25*1000</f>
        <v>30.391679957890311</v>
      </c>
      <c r="J25" s="4">
        <f t="shared" si="1"/>
        <v>127.51227892659367</v>
      </c>
      <c r="K25" s="4" t="s">
        <v>41</v>
      </c>
    </row>
    <row r="26" spans="2:11" x14ac:dyDescent="0.25">
      <c r="B26" s="5" t="s">
        <v>42</v>
      </c>
      <c r="C26" s="4">
        <v>1082.82</v>
      </c>
      <c r="D26" s="4">
        <v>554.33600000000001</v>
      </c>
      <c r="E26" s="4">
        <v>0.20399999999999999</v>
      </c>
      <c r="F26" s="13" t="s">
        <v>70</v>
      </c>
      <c r="G26" s="4">
        <f t="shared" si="0"/>
        <v>528.68799999999987</v>
      </c>
      <c r="H26" s="4">
        <v>4420</v>
      </c>
      <c r="I26" s="4">
        <f>G26/H26*1000</f>
        <v>119.61266968325789</v>
      </c>
      <c r="J26" s="4">
        <f t="shared" si="1"/>
        <v>204.81266834125233</v>
      </c>
      <c r="K26" s="4" t="s">
        <v>43</v>
      </c>
    </row>
    <row r="27" spans="2:11" ht="15.75" thickBot="1" x14ac:dyDescent="0.3">
      <c r="B27" s="6" t="s">
        <v>44</v>
      </c>
      <c r="C27" s="7">
        <v>84.150999999999996</v>
      </c>
      <c r="D27" s="7">
        <v>48.317</v>
      </c>
      <c r="E27" s="7">
        <v>0.251</v>
      </c>
      <c r="F27" s="14" t="s">
        <v>70</v>
      </c>
      <c r="G27" s="4">
        <f t="shared" si="0"/>
        <v>36.085000000000001</v>
      </c>
      <c r="H27" s="7">
        <v>28250</v>
      </c>
      <c r="I27" s="7">
        <f>G27/H27*1000</f>
        <v>1.2773451327433627</v>
      </c>
      <c r="J27" s="7">
        <f t="shared" si="1"/>
        <v>233.20216156297627</v>
      </c>
      <c r="K27" s="7" t="s">
        <v>45</v>
      </c>
    </row>
    <row r="28" spans="2:11" ht="15.75" thickBot="1" x14ac:dyDescent="0.3">
      <c r="B28" s="8" t="s">
        <v>46</v>
      </c>
      <c r="C28" s="9">
        <f t="shared" ref="C28:H28" si="7">SUM(C6:C27)</f>
        <v>5379.1100596433007</v>
      </c>
      <c r="D28" s="9">
        <f t="shared" si="7"/>
        <v>1340.6115562031675</v>
      </c>
      <c r="E28" s="9">
        <f t="shared" si="7"/>
        <v>1196.3114341285798</v>
      </c>
      <c r="F28" s="20" t="s">
        <v>70</v>
      </c>
      <c r="G28" s="9">
        <f t="shared" si="7"/>
        <v>5234.8099375687143</v>
      </c>
      <c r="H28" s="9">
        <f t="shared" si="7"/>
        <v>413536.48600000003</v>
      </c>
      <c r="I28" s="9">
        <f>G28/H28*1000</f>
        <v>12.658641050523205</v>
      </c>
      <c r="J28" s="9">
        <f>C28/G28*100</f>
        <v>102.75654940285388</v>
      </c>
      <c r="K28" s="9" t="s">
        <v>47</v>
      </c>
    </row>
  </sheetData>
  <mergeCells count="6">
    <mergeCell ref="K4:K5"/>
    <mergeCell ref="B4:B5"/>
    <mergeCell ref="C4:D4"/>
    <mergeCell ref="E4:F4"/>
    <mergeCell ref="H4:H5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353C-D93B-4005-9C1A-E26124C4AFCF}">
  <dimension ref="A3:L29"/>
  <sheetViews>
    <sheetView rightToLeft="1" tabSelected="1" topLeftCell="C1" workbookViewId="0">
      <selection activeCell="C3" sqref="C3"/>
    </sheetView>
  </sheetViews>
  <sheetFormatPr defaultRowHeight="15" x14ac:dyDescent="0.25"/>
  <cols>
    <col min="2" max="2" width="10.5703125" customWidth="1"/>
    <col min="3" max="3" width="8.7109375" customWidth="1"/>
    <col min="4" max="4" width="12.85546875" customWidth="1"/>
    <col min="5" max="5" width="12.42578125" customWidth="1"/>
    <col min="6" max="6" width="15.5703125" customWidth="1"/>
    <col min="7" max="7" width="12.5703125" customWidth="1"/>
    <col min="8" max="8" width="13.140625" customWidth="1"/>
    <col min="9" max="9" width="12.28515625" customWidth="1"/>
    <col min="10" max="10" width="16" customWidth="1"/>
    <col min="11" max="11" width="14.5703125" customWidth="1"/>
    <col min="12" max="12" width="15.85546875" customWidth="1"/>
  </cols>
  <sheetData>
    <row r="3" spans="3:12" x14ac:dyDescent="0.25">
      <c r="C3" t="s">
        <v>76</v>
      </c>
      <c r="L3" t="s">
        <v>77</v>
      </c>
    </row>
    <row r="4" spans="3:12" ht="15.75" thickBot="1" x14ac:dyDescent="0.3">
      <c r="C4" t="s">
        <v>66</v>
      </c>
      <c r="H4" t="s">
        <v>49</v>
      </c>
      <c r="J4" t="s">
        <v>67</v>
      </c>
      <c r="L4" t="s">
        <v>48</v>
      </c>
    </row>
    <row r="5" spans="3:12" x14ac:dyDescent="0.25">
      <c r="C5" s="26" t="s">
        <v>0</v>
      </c>
      <c r="D5" s="28" t="s">
        <v>50</v>
      </c>
      <c r="E5" s="29" t="s">
        <v>53</v>
      </c>
      <c r="F5" s="28" t="s">
        <v>55</v>
      </c>
      <c r="G5" s="29" t="s">
        <v>57</v>
      </c>
      <c r="H5" s="16" t="s">
        <v>59</v>
      </c>
      <c r="I5" s="26" t="s">
        <v>61</v>
      </c>
      <c r="J5" s="28" t="s">
        <v>63</v>
      </c>
      <c r="K5" s="29" t="s">
        <v>65</v>
      </c>
      <c r="L5" s="24" t="s">
        <v>1</v>
      </c>
    </row>
    <row r="6" spans="3:12" ht="29.25" customHeight="1" thickBot="1" x14ac:dyDescent="0.3">
      <c r="C6" s="27"/>
      <c r="D6" s="17" t="s">
        <v>51</v>
      </c>
      <c r="E6" s="17" t="s">
        <v>52</v>
      </c>
      <c r="F6" s="17" t="s">
        <v>54</v>
      </c>
      <c r="G6" s="18" t="s">
        <v>56</v>
      </c>
      <c r="H6" s="19" t="s">
        <v>58</v>
      </c>
      <c r="I6" s="27" t="s">
        <v>60</v>
      </c>
      <c r="J6" s="17" t="s">
        <v>62</v>
      </c>
      <c r="K6" s="17" t="s">
        <v>64</v>
      </c>
      <c r="L6" s="25"/>
    </row>
    <row r="7" spans="3:12" s="1" customFormat="1" x14ac:dyDescent="0.25">
      <c r="C7" s="10" t="s">
        <v>2</v>
      </c>
      <c r="D7" s="4">
        <v>3.9783999999999997</v>
      </c>
      <c r="E7" s="4">
        <v>0.81100000000000005</v>
      </c>
      <c r="F7" s="4">
        <v>19.722999999999999</v>
      </c>
      <c r="G7" s="13" t="s">
        <v>70</v>
      </c>
      <c r="H7" s="4">
        <f>+D7+F7-E7</f>
        <v>22.8904</v>
      </c>
      <c r="I7" s="4">
        <v>10309</v>
      </c>
      <c r="J7" s="4">
        <f>H7/I7*1000</f>
        <v>2.2204287515762924</v>
      </c>
      <c r="K7" s="4">
        <f>D7/H7*100</f>
        <v>17.380211791842868</v>
      </c>
      <c r="L7" s="4" t="s">
        <v>3</v>
      </c>
    </row>
    <row r="8" spans="3:12" x14ac:dyDescent="0.25">
      <c r="C8" s="11" t="s">
        <v>4</v>
      </c>
      <c r="D8" s="4">
        <v>79.460000000000008</v>
      </c>
      <c r="E8" s="4">
        <v>43.387</v>
      </c>
      <c r="F8" s="4">
        <v>218.53700000000001</v>
      </c>
      <c r="G8" s="13" t="s">
        <v>70</v>
      </c>
      <c r="H8" s="4">
        <f>+D8+F8-E8</f>
        <v>254.61</v>
      </c>
      <c r="I8" s="4">
        <v>9630.9590000000007</v>
      </c>
      <c r="J8" s="4">
        <f t="shared" ref="J8:J28" si="0">H8/I8*1000</f>
        <v>26.436619655425798</v>
      </c>
      <c r="K8" s="4">
        <f>D8/H8*100</f>
        <v>31.208514983700564</v>
      </c>
      <c r="L8" s="4" t="s">
        <v>5</v>
      </c>
    </row>
    <row r="9" spans="3:12" x14ac:dyDescent="0.25">
      <c r="C9" s="11" t="s">
        <v>74</v>
      </c>
      <c r="D9" s="4">
        <v>15.010999999999999</v>
      </c>
      <c r="E9" s="4">
        <v>28.832000000000001</v>
      </c>
      <c r="F9" s="4">
        <v>29.759</v>
      </c>
      <c r="G9" s="13" t="s">
        <v>70</v>
      </c>
      <c r="H9" s="4">
        <f t="shared" ref="H9:H28" si="1">+D9+F9-E9</f>
        <v>15.937999999999995</v>
      </c>
      <c r="I9" s="4">
        <v>1569.4390000000001</v>
      </c>
      <c r="J9" s="4">
        <f t="shared" si="0"/>
        <v>10.155221069439458</v>
      </c>
      <c r="K9" s="4">
        <f t="shared" ref="K9:K28" si="2">D9/H9*100</f>
        <v>94.183711883548767</v>
      </c>
      <c r="L9" s="4" t="s">
        <v>7</v>
      </c>
    </row>
    <row r="10" spans="3:12" x14ac:dyDescent="0.25">
      <c r="C10" s="11" t="s">
        <v>8</v>
      </c>
      <c r="D10" s="4">
        <v>149.6987</v>
      </c>
      <c r="E10" s="4">
        <v>20.328530415754923</v>
      </c>
      <c r="F10" s="4">
        <v>42.817999999999998</v>
      </c>
      <c r="G10" s="13" t="s">
        <v>70</v>
      </c>
      <c r="H10" s="4">
        <f t="shared" si="1"/>
        <v>172.18816958424509</v>
      </c>
      <c r="I10" s="4">
        <v>11551</v>
      </c>
      <c r="J10" s="4">
        <f t="shared" si="0"/>
        <v>14.906776000713799</v>
      </c>
      <c r="K10" s="4">
        <f t="shared" si="2"/>
        <v>86.939015822894945</v>
      </c>
      <c r="L10" s="4" t="s">
        <v>9</v>
      </c>
    </row>
    <row r="11" spans="3:12" s="2" customFormat="1" x14ac:dyDescent="0.25">
      <c r="C11" s="11" t="s">
        <v>10</v>
      </c>
      <c r="D11" s="4">
        <v>135.46837789999998</v>
      </c>
      <c r="E11" s="4">
        <v>4.0629999999999997</v>
      </c>
      <c r="F11" s="4">
        <v>86.037652999999992</v>
      </c>
      <c r="G11" s="13" t="s">
        <v>70</v>
      </c>
      <c r="H11" s="4">
        <f t="shared" si="1"/>
        <v>217.4430309</v>
      </c>
      <c r="I11" s="4">
        <v>42600</v>
      </c>
      <c r="J11" s="4">
        <f t="shared" si="0"/>
        <v>5.1042965000000002</v>
      </c>
      <c r="K11" s="4">
        <f t="shared" si="2"/>
        <v>62.300629888800906</v>
      </c>
      <c r="L11" s="4" t="s">
        <v>11</v>
      </c>
    </row>
    <row r="12" spans="3:12" x14ac:dyDescent="0.25">
      <c r="C12" s="11" t="s">
        <v>12</v>
      </c>
      <c r="D12" s="4">
        <v>13.832000000000001</v>
      </c>
      <c r="E12" s="4">
        <v>0</v>
      </c>
      <c r="F12" s="4">
        <v>29.096473999999997</v>
      </c>
      <c r="G12" s="13" t="s">
        <v>70</v>
      </c>
      <c r="H12" s="4">
        <f t="shared" si="1"/>
        <v>42.928473999999994</v>
      </c>
      <c r="I12" s="4">
        <v>832.322</v>
      </c>
      <c r="J12" s="4">
        <f t="shared" si="0"/>
        <v>51.576762358798625</v>
      </c>
      <c r="K12" s="4">
        <f t="shared" si="2"/>
        <v>32.221038185517621</v>
      </c>
      <c r="L12" s="4" t="s">
        <v>13</v>
      </c>
    </row>
    <row r="13" spans="3:12" x14ac:dyDescent="0.25">
      <c r="C13" s="11" t="s">
        <v>14</v>
      </c>
      <c r="D13" s="4">
        <v>2.1019999999999999</v>
      </c>
      <c r="E13" s="4">
        <v>0.23</v>
      </c>
      <c r="F13" s="4">
        <v>1.1850000000000001</v>
      </c>
      <c r="G13" s="13" t="s">
        <v>70</v>
      </c>
      <c r="H13" s="4">
        <f t="shared" si="1"/>
        <v>3.0569999999999999</v>
      </c>
      <c r="I13" s="4">
        <v>958.92</v>
      </c>
      <c r="J13" s="4">
        <f t="shared" si="0"/>
        <v>3.1879614566387184</v>
      </c>
      <c r="K13" s="4">
        <f t="shared" si="2"/>
        <v>68.76022244030095</v>
      </c>
      <c r="L13" s="4" t="s">
        <v>15</v>
      </c>
    </row>
    <row r="14" spans="3:12" x14ac:dyDescent="0.25">
      <c r="C14" s="11" t="s">
        <v>16</v>
      </c>
      <c r="D14" s="4">
        <v>212.846</v>
      </c>
      <c r="E14" s="4">
        <v>66.198999999999998</v>
      </c>
      <c r="F14" s="4">
        <v>158.46899999999999</v>
      </c>
      <c r="G14" s="13" t="s">
        <v>70</v>
      </c>
      <c r="H14" s="4">
        <f t="shared" si="1"/>
        <v>305.11599999999999</v>
      </c>
      <c r="I14" s="4">
        <v>33699.947</v>
      </c>
      <c r="J14" s="4">
        <f t="shared" si="0"/>
        <v>9.0539014794296264</v>
      </c>
      <c r="K14" s="4">
        <f t="shared" si="2"/>
        <v>69.759042462538844</v>
      </c>
      <c r="L14" s="4" t="s">
        <v>17</v>
      </c>
    </row>
    <row r="15" spans="3:12" x14ac:dyDescent="0.25">
      <c r="C15" s="11" t="s">
        <v>18</v>
      </c>
      <c r="D15" s="4">
        <v>70.77000000000001</v>
      </c>
      <c r="E15" s="4">
        <v>3.2170519969856821</v>
      </c>
      <c r="F15" s="4">
        <v>0.40200000000000002</v>
      </c>
      <c r="G15" s="13" t="s">
        <v>70</v>
      </c>
      <c r="H15" s="4">
        <f t="shared" si="1"/>
        <v>67.954948003014323</v>
      </c>
      <c r="I15" s="4">
        <v>41984.512000000002</v>
      </c>
      <c r="J15" s="4">
        <f t="shared" si="0"/>
        <v>1.6185718200800885</v>
      </c>
      <c r="K15" s="4">
        <f t="shared" si="2"/>
        <v>104.14252689423118</v>
      </c>
      <c r="L15" s="4" t="s">
        <v>19</v>
      </c>
    </row>
    <row r="16" spans="3:12" x14ac:dyDescent="0.25">
      <c r="C16" s="11" t="s">
        <v>20</v>
      </c>
      <c r="D16" s="4">
        <v>6.2989999999999995</v>
      </c>
      <c r="E16" s="4">
        <v>6.9000000000000006E-2</v>
      </c>
      <c r="F16" s="4">
        <v>4.5389999999999997</v>
      </c>
      <c r="G16" s="13" t="s">
        <v>70</v>
      </c>
      <c r="H16" s="4">
        <f t="shared" si="1"/>
        <v>10.768999999999998</v>
      </c>
      <c r="I16" s="4">
        <v>16906.282999999999</v>
      </c>
      <c r="J16" s="4">
        <f t="shared" si="0"/>
        <v>0.63698212078905803</v>
      </c>
      <c r="K16" s="4">
        <f t="shared" si="2"/>
        <v>58.491967685021827</v>
      </c>
      <c r="L16" s="4" t="s">
        <v>21</v>
      </c>
    </row>
    <row r="17" spans="1:12" x14ac:dyDescent="0.25">
      <c r="C17" s="11" t="s">
        <v>22</v>
      </c>
      <c r="D17" s="4">
        <v>30</v>
      </c>
      <c r="E17" s="4">
        <v>10.741</v>
      </c>
      <c r="F17" s="4">
        <v>0.57599999999999996</v>
      </c>
      <c r="G17" s="13" t="s">
        <v>70</v>
      </c>
      <c r="H17" s="4">
        <f t="shared" si="1"/>
        <v>19.835000000000001</v>
      </c>
      <c r="I17" s="4">
        <v>15008.154</v>
      </c>
      <c r="J17" s="4">
        <f t="shared" si="0"/>
        <v>1.3216149034718061</v>
      </c>
      <c r="K17" s="4">
        <f t="shared" si="2"/>
        <v>151.24779430299975</v>
      </c>
      <c r="L17" s="4" t="s">
        <v>23</v>
      </c>
    </row>
    <row r="18" spans="1:12" s="1" customFormat="1" x14ac:dyDescent="0.25">
      <c r="C18" s="11" t="s">
        <v>24</v>
      </c>
      <c r="D18" s="4">
        <v>89.192499999999995</v>
      </c>
      <c r="E18" s="4">
        <v>3.0000000000000001E-3</v>
      </c>
      <c r="F18" s="4">
        <v>43.184813698630137</v>
      </c>
      <c r="G18" s="13" t="s">
        <v>70</v>
      </c>
      <c r="H18" s="4">
        <f t="shared" si="1"/>
        <v>132.37431369863015</v>
      </c>
      <c r="I18" s="4">
        <v>38124.18</v>
      </c>
      <c r="J18" s="4">
        <f t="shared" si="0"/>
        <v>3.4721878266924073</v>
      </c>
      <c r="K18" s="4">
        <f t="shared" si="2"/>
        <v>67.379008440459245</v>
      </c>
      <c r="L18" s="4" t="s">
        <v>25</v>
      </c>
    </row>
    <row r="19" spans="1:12" x14ac:dyDescent="0.25">
      <c r="C19" s="11" t="s">
        <v>26</v>
      </c>
      <c r="D19" s="4">
        <v>553.89693354429687</v>
      </c>
      <c r="E19" s="4">
        <v>244.59060490800005</v>
      </c>
      <c r="F19" s="4">
        <v>27.327000000000002</v>
      </c>
      <c r="G19" s="13" t="s">
        <v>70</v>
      </c>
      <c r="H19" s="4">
        <f t="shared" si="1"/>
        <v>336.63332863629682</v>
      </c>
      <c r="I19" s="4">
        <v>4600</v>
      </c>
      <c r="J19" s="4">
        <f t="shared" si="0"/>
        <v>73.18115839919497</v>
      </c>
      <c r="K19" s="4">
        <f t="shared" si="2"/>
        <v>164.54013504489765</v>
      </c>
      <c r="L19" s="4" t="s">
        <v>27</v>
      </c>
    </row>
    <row r="20" spans="1:12" x14ac:dyDescent="0.25">
      <c r="C20" s="11" t="s">
        <v>69</v>
      </c>
      <c r="D20" s="4">
        <v>3.2356959999999999</v>
      </c>
      <c r="E20" s="4">
        <v>0</v>
      </c>
      <c r="F20" s="4">
        <v>1.8819578874697966</v>
      </c>
      <c r="G20" s="13" t="s">
        <v>70</v>
      </c>
      <c r="H20" s="4">
        <f t="shared" si="1"/>
        <v>5.1176538874697961</v>
      </c>
      <c r="I20" s="4">
        <v>4854.0129999999999</v>
      </c>
      <c r="J20" s="4">
        <f t="shared" si="0"/>
        <v>1.0543140052302695</v>
      </c>
      <c r="K20" s="4">
        <f t="shared" si="2"/>
        <v>63.226159313398789</v>
      </c>
      <c r="L20" s="4" t="s">
        <v>29</v>
      </c>
    </row>
    <row r="21" spans="1:12" s="1" customFormat="1" x14ac:dyDescent="0.25">
      <c r="C21" s="11" t="s">
        <v>30</v>
      </c>
      <c r="D21" s="4">
        <v>14.674999999999999</v>
      </c>
      <c r="E21" s="4">
        <v>7.8545999999999991E-2</v>
      </c>
      <c r="F21" s="4">
        <v>26.86</v>
      </c>
      <c r="G21" s="13" t="s">
        <v>70</v>
      </c>
      <c r="H21" s="4">
        <f t="shared" si="1"/>
        <v>41.456453999999994</v>
      </c>
      <c r="I21" s="4">
        <v>2718.7849999999999</v>
      </c>
      <c r="J21" s="4">
        <f t="shared" si="0"/>
        <v>15.248154598469537</v>
      </c>
      <c r="K21" s="4">
        <f>D21/H21*100</f>
        <v>35.398589565812841</v>
      </c>
      <c r="L21" s="4" t="s">
        <v>31</v>
      </c>
    </row>
    <row r="22" spans="1:12" x14ac:dyDescent="0.25">
      <c r="C22" s="11" t="s">
        <v>32</v>
      </c>
      <c r="D22" s="4">
        <v>3.2662999999999998</v>
      </c>
      <c r="E22" s="4">
        <v>0.311</v>
      </c>
      <c r="F22" s="4">
        <v>39.851999999999997</v>
      </c>
      <c r="G22" s="13" t="s">
        <v>70</v>
      </c>
      <c r="H22" s="4">
        <f t="shared" si="1"/>
        <v>42.807299999999998</v>
      </c>
      <c r="I22" s="4">
        <v>4226.92</v>
      </c>
      <c r="J22" s="4">
        <f t="shared" si="0"/>
        <v>10.127303095398068</v>
      </c>
      <c r="K22" s="4">
        <f t="shared" si="2"/>
        <v>7.6302406365269473</v>
      </c>
      <c r="L22" s="4" t="s">
        <v>33</v>
      </c>
    </row>
    <row r="23" spans="1:12" s="1" customFormat="1" x14ac:dyDescent="0.25">
      <c r="C23" s="11" t="s">
        <v>34</v>
      </c>
      <c r="D23" s="4">
        <v>4.83</v>
      </c>
      <c r="E23" s="4">
        <v>0.14499999999999999</v>
      </c>
      <c r="F23" s="4">
        <v>25.183</v>
      </c>
      <c r="G23" s="13" t="s">
        <v>70</v>
      </c>
      <c r="H23" s="4">
        <f t="shared" si="1"/>
        <v>29.867999999999999</v>
      </c>
      <c r="I23" s="4">
        <v>4800</v>
      </c>
      <c r="J23" s="4">
        <f t="shared" si="0"/>
        <v>6.2225000000000001</v>
      </c>
      <c r="K23" s="4">
        <f t="shared" si="2"/>
        <v>16.171153073523502</v>
      </c>
      <c r="L23" s="4" t="s">
        <v>35</v>
      </c>
    </row>
    <row r="24" spans="1:12" x14ac:dyDescent="0.25">
      <c r="C24" s="11" t="s">
        <v>36</v>
      </c>
      <c r="D24" s="4">
        <v>32.286000000000001</v>
      </c>
      <c r="E24" s="4">
        <v>3.863</v>
      </c>
      <c r="F24" s="4">
        <v>5.6580000000000004</v>
      </c>
      <c r="G24" s="13" t="s">
        <v>70</v>
      </c>
      <c r="H24" s="4">
        <f t="shared" si="1"/>
        <v>34.081000000000003</v>
      </c>
      <c r="I24" s="4">
        <v>6678.567</v>
      </c>
      <c r="J24" s="4">
        <f t="shared" si="0"/>
        <v>5.1030408169896324</v>
      </c>
      <c r="K24" s="4">
        <f t="shared" si="2"/>
        <v>94.733135764795634</v>
      </c>
      <c r="L24" s="4" t="s">
        <v>37</v>
      </c>
    </row>
    <row r="25" spans="1:12" s="1" customFormat="1" x14ac:dyDescent="0.25">
      <c r="C25" s="11" t="s">
        <v>38</v>
      </c>
      <c r="D25" s="4">
        <v>1934.7420000000002</v>
      </c>
      <c r="E25" s="4">
        <v>28.513000000000002</v>
      </c>
      <c r="F25" s="4">
        <v>409.61707623856393</v>
      </c>
      <c r="G25" s="13" t="s">
        <v>70</v>
      </c>
      <c r="H25" s="4">
        <f t="shared" si="1"/>
        <v>2315.8460762385644</v>
      </c>
      <c r="I25" s="4">
        <v>98101</v>
      </c>
      <c r="J25" s="4">
        <f t="shared" si="0"/>
        <v>23.606753001891565</v>
      </c>
      <c r="K25" s="4">
        <f t="shared" si="2"/>
        <v>83.543635298181826</v>
      </c>
      <c r="L25" s="4" t="s">
        <v>39</v>
      </c>
    </row>
    <row r="26" spans="1:12" x14ac:dyDescent="0.25">
      <c r="C26" s="11" t="s">
        <v>40</v>
      </c>
      <c r="D26" s="4">
        <v>1389.081815</v>
      </c>
      <c r="E26" s="4">
        <v>387.18</v>
      </c>
      <c r="F26" s="4">
        <v>88.022000000000006</v>
      </c>
      <c r="G26" s="13" t="s">
        <v>70</v>
      </c>
      <c r="H26" s="4">
        <f t="shared" si="1"/>
        <v>1089.9238149999999</v>
      </c>
      <c r="I26" s="4">
        <v>36029.137999999999</v>
      </c>
      <c r="J26" s="4">
        <f t="shared" si="0"/>
        <v>30.251176561593006</v>
      </c>
      <c r="K26" s="4">
        <f t="shared" si="2"/>
        <v>127.44760651000182</v>
      </c>
      <c r="L26" s="4" t="s">
        <v>41</v>
      </c>
    </row>
    <row r="27" spans="1:12" x14ac:dyDescent="0.25">
      <c r="C27" s="11" t="s">
        <v>42</v>
      </c>
      <c r="D27" s="4">
        <v>967.70675199999982</v>
      </c>
      <c r="E27" s="4">
        <v>728.28700000000003</v>
      </c>
      <c r="F27" s="4">
        <v>0.109</v>
      </c>
      <c r="G27" s="13" t="s">
        <v>70</v>
      </c>
      <c r="H27" s="4">
        <f t="shared" si="1"/>
        <v>239.52875199999983</v>
      </c>
      <c r="I27" s="4">
        <v>4403.3190000000004</v>
      </c>
      <c r="J27" s="4">
        <f t="shared" si="0"/>
        <v>54.397319839875287</v>
      </c>
      <c r="K27" s="4">
        <f t="shared" si="2"/>
        <v>404.00442281768346</v>
      </c>
      <c r="L27" s="4" t="s">
        <v>43</v>
      </c>
    </row>
    <row r="28" spans="1:12" s="1" customFormat="1" ht="15.75" thickBot="1" x14ac:dyDescent="0.3">
      <c r="C28" s="12" t="s">
        <v>44</v>
      </c>
      <c r="D28" s="7">
        <v>111.51600000000001</v>
      </c>
      <c r="E28" s="7">
        <v>50.924999999999997</v>
      </c>
      <c r="F28" s="7">
        <v>0.875</v>
      </c>
      <c r="G28" s="14" t="s">
        <v>70</v>
      </c>
      <c r="H28" s="7">
        <f t="shared" si="1"/>
        <v>61.466000000000008</v>
      </c>
      <c r="I28" s="7">
        <v>28498.687000000002</v>
      </c>
      <c r="J28" s="7">
        <f t="shared" si="0"/>
        <v>2.1568011185918849</v>
      </c>
      <c r="K28" s="7">
        <f t="shared" si="2"/>
        <v>181.42713044610025</v>
      </c>
      <c r="L28" s="7" t="s">
        <v>45</v>
      </c>
    </row>
    <row r="29" spans="1:12" ht="15.75" thickBot="1" x14ac:dyDescent="0.3">
      <c r="A29" s="3"/>
      <c r="B29" s="3"/>
      <c r="C29" s="8" t="s">
        <v>46</v>
      </c>
      <c r="D29" s="9">
        <f t="shared" ref="D29:H29" si="3">SUM(D7:D28)</f>
        <v>5823.8944744442961</v>
      </c>
      <c r="E29" s="9">
        <f t="shared" si="3"/>
        <v>1621.7737333207406</v>
      </c>
      <c r="F29" s="9">
        <f t="shared" si="3"/>
        <v>1259.7119748246637</v>
      </c>
      <c r="G29" s="15" t="s">
        <v>70</v>
      </c>
      <c r="H29" s="9">
        <f t="shared" si="3"/>
        <v>5461.8327159482205</v>
      </c>
      <c r="I29" s="9">
        <f>SUM(I7:I28)</f>
        <v>418085.14500000002</v>
      </c>
      <c r="J29" s="9">
        <f>H29/I29*1000</f>
        <v>13.063924373462779</v>
      </c>
      <c r="K29" s="9">
        <f>D29/H29*100</f>
        <v>106.62894265214086</v>
      </c>
      <c r="L29" s="9" t="s">
        <v>47</v>
      </c>
    </row>
  </sheetData>
  <mergeCells count="6">
    <mergeCell ref="L5:L6"/>
    <mergeCell ref="C5:C6"/>
    <mergeCell ref="D5:E5"/>
    <mergeCell ref="F5:G5"/>
    <mergeCell ref="I5:I6"/>
    <mergeCell ref="J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15BD0-B5CD-42AF-889B-8BA38750D25A}">
  <dimension ref="A2:J28"/>
  <sheetViews>
    <sheetView rightToLeft="1" workbookViewId="0">
      <selection activeCell="J2" sqref="J2"/>
    </sheetView>
  </sheetViews>
  <sheetFormatPr defaultRowHeight="15" x14ac:dyDescent="0.25"/>
  <cols>
    <col min="1" max="1" width="55.140625" bestFit="1" customWidth="1"/>
    <col min="2" max="4" width="12" bestFit="1" customWidth="1"/>
    <col min="5" max="5" width="9.85546875" bestFit="1" customWidth="1"/>
    <col min="6" max="6" width="23" bestFit="1" customWidth="1"/>
    <col min="8" max="8" width="24.5703125" bestFit="1" customWidth="1"/>
    <col min="9" max="9" width="10.28515625" customWidth="1"/>
    <col min="10" max="10" width="11" customWidth="1"/>
  </cols>
  <sheetData>
    <row r="2" spans="1:10" x14ac:dyDescent="0.25">
      <c r="A2" t="s">
        <v>75</v>
      </c>
      <c r="J2" t="s">
        <v>72</v>
      </c>
    </row>
    <row r="3" spans="1:10" ht="15.75" thickBot="1" x14ac:dyDescent="0.3">
      <c r="A3" t="s">
        <v>66</v>
      </c>
      <c r="F3" t="s">
        <v>49</v>
      </c>
      <c r="H3" t="s">
        <v>67</v>
      </c>
      <c r="J3" t="s">
        <v>48</v>
      </c>
    </row>
    <row r="4" spans="1:10" x14ac:dyDescent="0.25">
      <c r="A4" s="26" t="s">
        <v>0</v>
      </c>
      <c r="B4" s="22" t="s">
        <v>50</v>
      </c>
      <c r="C4" s="23" t="s">
        <v>53</v>
      </c>
      <c r="D4" s="28" t="s">
        <v>55</v>
      </c>
      <c r="E4" s="29" t="s">
        <v>57</v>
      </c>
      <c r="F4" s="16" t="s">
        <v>59</v>
      </c>
      <c r="G4" s="26" t="s">
        <v>61</v>
      </c>
      <c r="H4" s="28" t="s">
        <v>63</v>
      </c>
      <c r="I4" s="29" t="s">
        <v>65</v>
      </c>
      <c r="J4" s="24" t="s">
        <v>1</v>
      </c>
    </row>
    <row r="5" spans="1:10" ht="15.75" thickBot="1" x14ac:dyDescent="0.3">
      <c r="A5" s="27"/>
      <c r="B5" s="17" t="s">
        <v>51</v>
      </c>
      <c r="C5" s="17" t="s">
        <v>52</v>
      </c>
      <c r="D5" s="17" t="s">
        <v>54</v>
      </c>
      <c r="E5" s="18" t="s">
        <v>56</v>
      </c>
      <c r="F5" s="19" t="s">
        <v>58</v>
      </c>
      <c r="G5" s="27" t="s">
        <v>60</v>
      </c>
      <c r="H5" s="17" t="s">
        <v>62</v>
      </c>
      <c r="I5" s="17" t="s">
        <v>64</v>
      </c>
      <c r="J5" s="25"/>
    </row>
    <row r="6" spans="1:10" x14ac:dyDescent="0.25">
      <c r="A6" s="10" t="s">
        <v>2</v>
      </c>
      <c r="B6" s="4">
        <v>2.1838882499999999</v>
      </c>
      <c r="C6" s="4">
        <v>1.0720000000000001</v>
      </c>
      <c r="D6" s="4">
        <v>20.230999999999998</v>
      </c>
      <c r="E6" s="13" t="s">
        <v>70</v>
      </c>
      <c r="F6" s="4">
        <f>+B6+D6-C6</f>
        <v>21.342888249999998</v>
      </c>
      <c r="G6" s="4">
        <v>10540</v>
      </c>
      <c r="H6" s="4">
        <f>F6/G6*1000</f>
        <v>2.0249419592030358</v>
      </c>
      <c r="I6" s="4">
        <f>B6/F6*100</f>
        <v>10.232393218851248</v>
      </c>
      <c r="J6" s="4" t="s">
        <v>3</v>
      </c>
    </row>
    <row r="7" spans="1:10" x14ac:dyDescent="0.25">
      <c r="A7" s="11" t="s">
        <v>4</v>
      </c>
      <c r="B7" s="4">
        <v>64.5</v>
      </c>
      <c r="C7" s="4">
        <v>45.912999999999997</v>
      </c>
      <c r="D7" s="4">
        <v>139.136</v>
      </c>
      <c r="E7" s="13" t="s">
        <v>70</v>
      </c>
      <c r="F7" s="4">
        <f>+B7+D7-C7</f>
        <v>157.72300000000001</v>
      </c>
      <c r="G7" s="4">
        <v>9771</v>
      </c>
      <c r="H7" s="4">
        <f t="shared" ref="H7:H27" si="0">F7/G7*1000</f>
        <v>16.14195067035104</v>
      </c>
      <c r="I7" s="4">
        <f>B7/F7*100</f>
        <v>40.894479562270561</v>
      </c>
      <c r="J7" s="4" t="s">
        <v>5</v>
      </c>
    </row>
    <row r="8" spans="1:10" x14ac:dyDescent="0.25">
      <c r="A8" s="11" t="s">
        <v>74</v>
      </c>
      <c r="B8" s="4">
        <v>14.856</v>
      </c>
      <c r="C8" s="4">
        <v>37.585999999999999</v>
      </c>
      <c r="D8" s="4">
        <v>42.556999999999995</v>
      </c>
      <c r="E8" s="13" t="s">
        <v>70</v>
      </c>
      <c r="F8" s="4">
        <f t="shared" ref="F8:F27" si="1">+B8+D8-C8</f>
        <v>19.826999999999998</v>
      </c>
      <c r="G8" s="4">
        <v>1641</v>
      </c>
      <c r="H8" s="4">
        <f t="shared" si="0"/>
        <v>12.082266910420474</v>
      </c>
      <c r="I8" s="4">
        <f t="shared" ref="I8:I27" si="2">B8/F8*100</f>
        <v>74.928128309880464</v>
      </c>
      <c r="J8" s="4" t="s">
        <v>7</v>
      </c>
    </row>
    <row r="9" spans="1:10" x14ac:dyDescent="0.25">
      <c r="A9" s="11" t="s">
        <v>8</v>
      </c>
      <c r="B9" s="4">
        <v>128.566</v>
      </c>
      <c r="C9" s="4">
        <v>19.659935667396063</v>
      </c>
      <c r="D9" s="4">
        <v>66.501606999999993</v>
      </c>
      <c r="E9" s="13" t="s">
        <v>70</v>
      </c>
      <c r="F9" s="4">
        <f t="shared" si="1"/>
        <v>175.40767133260394</v>
      </c>
      <c r="G9" s="4">
        <v>11658.341</v>
      </c>
      <c r="H9" s="4">
        <f t="shared" si="0"/>
        <v>15.045680284407871</v>
      </c>
      <c r="I9" s="4">
        <f t="shared" si="2"/>
        <v>73.295540054354944</v>
      </c>
      <c r="J9" s="4" t="s">
        <v>9</v>
      </c>
    </row>
    <row r="10" spans="1:10" x14ac:dyDescent="0.25">
      <c r="A10" s="11" t="s">
        <v>10</v>
      </c>
      <c r="B10" s="4">
        <v>7624.2338</v>
      </c>
      <c r="C10" s="4">
        <v>3.895</v>
      </c>
      <c r="D10" s="4">
        <v>15.166448006254885</v>
      </c>
      <c r="E10" s="13" t="s">
        <v>70</v>
      </c>
      <c r="F10" s="4">
        <f t="shared" si="1"/>
        <v>7635.5052480062541</v>
      </c>
      <c r="G10" s="4">
        <v>43000</v>
      </c>
      <c r="H10" s="4">
        <f t="shared" si="0"/>
        <v>177.56988948851753</v>
      </c>
      <c r="I10" s="4">
        <f t="shared" si="2"/>
        <v>99.852381111136069</v>
      </c>
      <c r="J10" s="4" t="s">
        <v>11</v>
      </c>
    </row>
    <row r="11" spans="1:10" x14ac:dyDescent="0.25">
      <c r="A11" s="11" t="s">
        <v>12</v>
      </c>
      <c r="B11" s="4">
        <v>17.600000000000001</v>
      </c>
      <c r="C11" s="4">
        <v>0</v>
      </c>
      <c r="D11" s="4">
        <v>0.55000000000000004</v>
      </c>
      <c r="E11" s="13" t="s">
        <v>70</v>
      </c>
      <c r="F11" s="4">
        <f t="shared" si="1"/>
        <v>18.150000000000002</v>
      </c>
      <c r="G11" s="4">
        <v>851</v>
      </c>
      <c r="H11" s="4">
        <f t="shared" si="0"/>
        <v>21.327849588719157</v>
      </c>
      <c r="I11" s="4">
        <f t="shared" si="2"/>
        <v>96.969696969696955</v>
      </c>
      <c r="J11" s="4" t="s">
        <v>13</v>
      </c>
    </row>
    <row r="12" spans="1:10" x14ac:dyDescent="0.25">
      <c r="A12" s="11" t="s">
        <v>14</v>
      </c>
      <c r="B12" s="4">
        <v>2.27</v>
      </c>
      <c r="C12" s="4">
        <v>0.308</v>
      </c>
      <c r="D12" s="4">
        <v>6.4000000000000001E-2</v>
      </c>
      <c r="E12" s="13" t="s">
        <v>70</v>
      </c>
      <c r="F12" s="4">
        <f t="shared" si="1"/>
        <v>2.0260000000000002</v>
      </c>
      <c r="G12" s="4">
        <v>974</v>
      </c>
      <c r="H12" s="4">
        <f t="shared" si="0"/>
        <v>2.0800821355236141</v>
      </c>
      <c r="I12" s="4">
        <f t="shared" si="2"/>
        <v>112.04343534057256</v>
      </c>
      <c r="J12" s="4" t="s">
        <v>15</v>
      </c>
    </row>
    <row r="13" spans="1:10" x14ac:dyDescent="0.25">
      <c r="A13" s="11" t="s">
        <v>16</v>
      </c>
      <c r="B13" s="4">
        <v>143.07400000000001</v>
      </c>
      <c r="C13" s="4">
        <v>37.029000000000003</v>
      </c>
      <c r="D13" s="4">
        <v>116.376</v>
      </c>
      <c r="E13" s="13" t="s">
        <v>70</v>
      </c>
      <c r="F13" s="4">
        <f t="shared" si="1"/>
        <v>222.42100000000005</v>
      </c>
      <c r="G13" s="4">
        <v>34269</v>
      </c>
      <c r="H13" s="4">
        <f t="shared" si="0"/>
        <v>6.4904432577548237</v>
      </c>
      <c r="I13" s="4">
        <f t="shared" si="2"/>
        <v>64.3257606071369</v>
      </c>
      <c r="J13" s="4" t="s">
        <v>17</v>
      </c>
    </row>
    <row r="14" spans="1:10" x14ac:dyDescent="0.25">
      <c r="A14" s="11" t="s">
        <v>18</v>
      </c>
      <c r="B14" s="4">
        <v>75.096999999999994</v>
      </c>
      <c r="C14" s="4">
        <v>0.78700000000000003</v>
      </c>
      <c r="D14" s="4">
        <v>18.335000000000001</v>
      </c>
      <c r="E14" s="13" t="s">
        <v>70</v>
      </c>
      <c r="F14" s="4">
        <f t="shared" si="1"/>
        <v>92.644999999999982</v>
      </c>
      <c r="G14" s="4">
        <v>43579.923000000003</v>
      </c>
      <c r="H14" s="4">
        <f t="shared" si="0"/>
        <v>2.1258642425779408</v>
      </c>
      <c r="I14" s="4">
        <f t="shared" si="2"/>
        <v>81.058880673538795</v>
      </c>
      <c r="J14" s="4" t="s">
        <v>19</v>
      </c>
    </row>
    <row r="15" spans="1:10" x14ac:dyDescent="0.25">
      <c r="A15" s="11" t="s">
        <v>20</v>
      </c>
      <c r="B15" s="4">
        <v>6.33</v>
      </c>
      <c r="C15" s="4">
        <v>8.7999999999999995E-2</v>
      </c>
      <c r="D15" s="4">
        <v>79.184000000000012</v>
      </c>
      <c r="E15" s="13" t="s">
        <v>70</v>
      </c>
      <c r="F15" s="4">
        <f t="shared" si="1"/>
        <v>85.426000000000016</v>
      </c>
      <c r="G15" s="4">
        <v>17070</v>
      </c>
      <c r="H15" s="4">
        <f t="shared" si="0"/>
        <v>5.0044522554188644</v>
      </c>
      <c r="I15" s="4">
        <f t="shared" si="2"/>
        <v>7.4099220377870898</v>
      </c>
      <c r="J15" s="4" t="s">
        <v>21</v>
      </c>
    </row>
    <row r="16" spans="1:10" x14ac:dyDescent="0.25">
      <c r="A16" s="11" t="s">
        <v>22</v>
      </c>
      <c r="B16" s="4">
        <v>30</v>
      </c>
      <c r="C16" s="4">
        <v>7.165</v>
      </c>
      <c r="D16" s="4">
        <v>0.67700000000000005</v>
      </c>
      <c r="E16" s="13" t="s">
        <v>70</v>
      </c>
      <c r="F16" s="4">
        <f t="shared" si="1"/>
        <v>23.512</v>
      </c>
      <c r="G16" s="4">
        <v>15443</v>
      </c>
      <c r="H16" s="4">
        <f t="shared" si="0"/>
        <v>1.5225021045133718</v>
      </c>
      <c r="I16" s="4">
        <f t="shared" si="2"/>
        <v>127.59441987070433</v>
      </c>
      <c r="J16" s="4" t="s">
        <v>23</v>
      </c>
    </row>
    <row r="17" spans="1:10" x14ac:dyDescent="0.25">
      <c r="A17" s="11" t="s">
        <v>24</v>
      </c>
      <c r="B17" s="4">
        <v>97.15</v>
      </c>
      <c r="C17" s="4">
        <v>4.2857142857142855E-4</v>
      </c>
      <c r="D17" s="4">
        <v>12.39696506849315</v>
      </c>
      <c r="E17" s="13" t="s">
        <v>70</v>
      </c>
      <c r="F17" s="4">
        <f t="shared" si="1"/>
        <v>109.54653649706458</v>
      </c>
      <c r="G17" s="4">
        <v>39127.879999999997</v>
      </c>
      <c r="H17" s="4">
        <f t="shared" si="0"/>
        <v>2.7997053890234938</v>
      </c>
      <c r="I17" s="4">
        <f t="shared" si="2"/>
        <v>88.683771396645881</v>
      </c>
      <c r="J17" s="4" t="s">
        <v>25</v>
      </c>
    </row>
    <row r="18" spans="1:10" x14ac:dyDescent="0.25">
      <c r="A18" s="11" t="s">
        <v>26</v>
      </c>
      <c r="B18" s="4">
        <v>581.293723</v>
      </c>
      <c r="C18" s="4">
        <v>205.36736800189996</v>
      </c>
      <c r="D18" s="4">
        <v>33.649411764705881</v>
      </c>
      <c r="E18" s="13" t="s">
        <v>70</v>
      </c>
      <c r="F18" s="4">
        <f t="shared" si="1"/>
        <v>409.57576676280587</v>
      </c>
      <c r="G18" s="4">
        <v>4600</v>
      </c>
      <c r="H18" s="4">
        <f t="shared" si="0"/>
        <v>89.038210165827365</v>
      </c>
      <c r="I18" s="4">
        <f t="shared" si="2"/>
        <v>141.92580962355609</v>
      </c>
      <c r="J18" s="4" t="s">
        <v>27</v>
      </c>
    </row>
    <row r="19" spans="1:10" x14ac:dyDescent="0.25">
      <c r="A19" s="11" t="s">
        <v>69</v>
      </c>
      <c r="B19" s="4">
        <v>4.5730000000000004</v>
      </c>
      <c r="C19" s="4">
        <v>0</v>
      </c>
      <c r="D19" s="4">
        <v>1.4293038225450618</v>
      </c>
      <c r="E19" s="13" t="s">
        <v>70</v>
      </c>
      <c r="F19" s="4">
        <f t="shared" si="1"/>
        <v>6.0023038225450627</v>
      </c>
      <c r="G19" s="4">
        <v>4981</v>
      </c>
      <c r="H19" s="4">
        <f t="shared" si="0"/>
        <v>1.2050399161905365</v>
      </c>
      <c r="I19" s="4">
        <f t="shared" si="2"/>
        <v>76.18741295339801</v>
      </c>
      <c r="J19" s="4" t="s">
        <v>29</v>
      </c>
    </row>
    <row r="20" spans="1:10" x14ac:dyDescent="0.25">
      <c r="A20" s="11" t="s">
        <v>30</v>
      </c>
      <c r="B20" s="4">
        <v>16.948</v>
      </c>
      <c r="C20" s="4">
        <v>3.1E-2</v>
      </c>
      <c r="D20" s="4">
        <v>21.615000000000002</v>
      </c>
      <c r="E20" s="13" t="s">
        <v>70</v>
      </c>
      <c r="F20" s="4">
        <f t="shared" si="1"/>
        <v>38.532000000000004</v>
      </c>
      <c r="G20" s="4">
        <v>2760.3409999999999</v>
      </c>
      <c r="H20" s="4">
        <f t="shared" si="0"/>
        <v>13.959144902749337</v>
      </c>
      <c r="I20" s="4">
        <f>B20/F20*100</f>
        <v>43.984220907297825</v>
      </c>
      <c r="J20" s="4" t="s">
        <v>31</v>
      </c>
    </row>
    <row r="21" spans="1:10" x14ac:dyDescent="0.25">
      <c r="A21" s="11" t="s">
        <v>32</v>
      </c>
      <c r="B21" s="4">
        <v>3.4740000000000002</v>
      </c>
      <c r="C21" s="4">
        <v>5.7000000000000002E-2</v>
      </c>
      <c r="D21" s="4">
        <v>26.531000000000002</v>
      </c>
      <c r="E21" s="13" t="s">
        <v>70</v>
      </c>
      <c r="F21" s="4">
        <f t="shared" si="1"/>
        <v>29.948000000000004</v>
      </c>
      <c r="G21" s="4">
        <v>4207</v>
      </c>
      <c r="H21" s="4">
        <f t="shared" si="0"/>
        <v>7.1186118374138347</v>
      </c>
      <c r="I21" s="4">
        <f t="shared" si="2"/>
        <v>11.600106851876586</v>
      </c>
      <c r="J21" s="4" t="s">
        <v>33</v>
      </c>
    </row>
    <row r="22" spans="1:10" x14ac:dyDescent="0.25">
      <c r="A22" s="11" t="s">
        <v>34</v>
      </c>
      <c r="B22" s="4">
        <v>8.804199999999998</v>
      </c>
      <c r="C22" s="4">
        <v>0.17399999999999999</v>
      </c>
      <c r="D22" s="4">
        <v>7.911999999999999</v>
      </c>
      <c r="E22" s="13" t="s">
        <v>70</v>
      </c>
      <c r="F22" s="4">
        <f t="shared" si="1"/>
        <v>16.542199999999998</v>
      </c>
      <c r="G22" s="4">
        <v>4800</v>
      </c>
      <c r="H22" s="4">
        <f t="shared" si="0"/>
        <v>3.4462916666666659</v>
      </c>
      <c r="I22" s="4">
        <f t="shared" si="2"/>
        <v>53.222666876231692</v>
      </c>
      <c r="J22" s="4" t="s">
        <v>35</v>
      </c>
    </row>
    <row r="23" spans="1:10" x14ac:dyDescent="0.25">
      <c r="A23" s="11" t="s">
        <v>36</v>
      </c>
      <c r="B23" s="4">
        <v>32.344999999999999</v>
      </c>
      <c r="C23" s="4">
        <v>2.6030000000000002</v>
      </c>
      <c r="D23" s="4">
        <v>5.2700000000000005</v>
      </c>
      <c r="E23" s="13" t="s">
        <v>70</v>
      </c>
      <c r="F23" s="4">
        <f t="shared" si="1"/>
        <v>35.012</v>
      </c>
      <c r="G23" s="4">
        <v>6777</v>
      </c>
      <c r="H23" s="4">
        <f t="shared" si="0"/>
        <v>5.1662977718754615</v>
      </c>
      <c r="I23" s="4">
        <f t="shared" si="2"/>
        <v>92.382611675996799</v>
      </c>
      <c r="J23" s="4" t="s">
        <v>37</v>
      </c>
    </row>
    <row r="24" spans="1:10" x14ac:dyDescent="0.25">
      <c r="A24" s="11" t="s">
        <v>38</v>
      </c>
      <c r="B24" s="4">
        <v>2038.991</v>
      </c>
      <c r="C24" s="4">
        <v>35.521999999999998</v>
      </c>
      <c r="D24" s="4">
        <v>526.91012714945089</v>
      </c>
      <c r="E24" s="13" t="s">
        <v>70</v>
      </c>
      <c r="F24" s="4">
        <f t="shared" si="1"/>
        <v>2530.3791271494511</v>
      </c>
      <c r="G24" s="4">
        <v>100063</v>
      </c>
      <c r="H24" s="4">
        <f t="shared" si="0"/>
        <v>25.28785991974507</v>
      </c>
      <c r="I24" s="4">
        <f t="shared" si="2"/>
        <v>80.580454451384341</v>
      </c>
      <c r="J24" s="4" t="s">
        <v>39</v>
      </c>
    </row>
    <row r="25" spans="1:10" x14ac:dyDescent="0.25">
      <c r="A25" s="11" t="s">
        <v>40</v>
      </c>
      <c r="B25" s="4">
        <v>1477.5119999999999</v>
      </c>
      <c r="C25" s="4">
        <v>378.09</v>
      </c>
      <c r="D25" s="4">
        <v>91.262</v>
      </c>
      <c r="E25" s="13" t="s">
        <v>70</v>
      </c>
      <c r="F25" s="4">
        <f t="shared" si="1"/>
        <v>1190.684</v>
      </c>
      <c r="G25" s="4">
        <v>36472</v>
      </c>
      <c r="H25" s="4">
        <f t="shared" si="0"/>
        <v>32.646523360386048</v>
      </c>
      <c r="I25" s="4">
        <f t="shared" si="2"/>
        <v>124.08934696359404</v>
      </c>
      <c r="J25" s="4" t="s">
        <v>41</v>
      </c>
    </row>
    <row r="26" spans="1:10" x14ac:dyDescent="0.25">
      <c r="A26" s="11" t="s">
        <v>42</v>
      </c>
      <c r="B26" s="4">
        <v>898</v>
      </c>
      <c r="C26" s="4">
        <v>803.87199999999996</v>
      </c>
      <c r="D26" s="4">
        <v>4.1389999999999993</v>
      </c>
      <c r="E26" s="13" t="s">
        <v>70</v>
      </c>
      <c r="F26" s="4">
        <f>+B26+D26-C26</f>
        <v>98.267000000000053</v>
      </c>
      <c r="G26" s="4">
        <v>4526</v>
      </c>
      <c r="H26" s="4">
        <f t="shared" si="0"/>
        <v>21.711665930181187</v>
      </c>
      <c r="I26" s="4">
        <f>B26/F26*100</f>
        <v>913.83679159839983</v>
      </c>
      <c r="J26" s="4" t="s">
        <v>43</v>
      </c>
    </row>
    <row r="27" spans="1:10" ht="15.75" thickBot="1" x14ac:dyDescent="0.3">
      <c r="A27" s="12" t="s">
        <v>44</v>
      </c>
      <c r="B27" s="7">
        <v>130.828</v>
      </c>
      <c r="C27" s="7">
        <v>49.71982136407491</v>
      </c>
      <c r="D27" s="7">
        <v>0.124</v>
      </c>
      <c r="E27" s="14" t="s">
        <v>70</v>
      </c>
      <c r="F27" s="7">
        <f t="shared" si="1"/>
        <v>81.232178635925095</v>
      </c>
      <c r="G27" s="7">
        <v>29868.826000000001</v>
      </c>
      <c r="H27" s="7">
        <f t="shared" si="0"/>
        <v>2.7196307828076365</v>
      </c>
      <c r="I27" s="7">
        <f t="shared" si="2"/>
        <v>161.05440257408173</v>
      </c>
      <c r="J27" s="7" t="s">
        <v>45</v>
      </c>
    </row>
    <row r="28" spans="1:10" ht="15.75" thickBot="1" x14ac:dyDescent="0.3">
      <c r="A28" s="8" t="s">
        <v>46</v>
      </c>
      <c r="B28" s="9">
        <f t="shared" ref="B28:F28" si="3">SUM(B6:B27)</f>
        <v>13398.629611250002</v>
      </c>
      <c r="C28" s="9">
        <f t="shared" si="3"/>
        <v>1628.9395536047996</v>
      </c>
      <c r="D28" s="9">
        <f>SUM(D6:D27)</f>
        <v>1230.0168628114498</v>
      </c>
      <c r="E28" s="15" t="s">
        <v>70</v>
      </c>
      <c r="F28" s="9">
        <f t="shared" si="3"/>
        <v>12999.706920456649</v>
      </c>
      <c r="G28" s="9">
        <f>SUM(G6:G27)</f>
        <v>426980.31099999999</v>
      </c>
      <c r="H28" s="9">
        <f>F28/G28*1000</f>
        <v>30.445682354792815</v>
      </c>
      <c r="I28" s="9">
        <f>B28/F28*100</f>
        <v>103.06870526569793</v>
      </c>
      <c r="J28" s="9" t="s">
        <v>47</v>
      </c>
    </row>
  </sheetData>
  <mergeCells count="5">
    <mergeCell ref="A4:A5"/>
    <mergeCell ref="D4:E4"/>
    <mergeCell ref="G4:G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 131 المتاح للاستهلاك 2017</vt:lpstr>
      <vt:lpstr>ج 131 المتاح للاستهلاك 2018</vt:lpstr>
      <vt:lpstr>ج 132 المتاح للاستهلاك2019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Saad Al-Baadani</cp:lastModifiedBy>
  <dcterms:created xsi:type="dcterms:W3CDTF">2018-12-03T07:55:05Z</dcterms:created>
  <dcterms:modified xsi:type="dcterms:W3CDTF">2023-01-15T09:41:17Z</dcterms:modified>
</cp:coreProperties>
</file>